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95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<sst xmlns="http://schemas.openxmlformats.org/spreadsheetml/2006/main" count="93" uniqueCount="39">
  <si>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</si>
  <si>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</si>
  <si>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</si>
  <si>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</si>
  <si>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</si>
  <si>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</si>
  <si>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</si>
  <si>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</si>
  <si>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</si>
  <si>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</si>
  <si>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</si>
  <si>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</si>
  <si>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</si>
  <si>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</si>
  <si>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</si>
  <si>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</si>
  <si>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</si>
  <si>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</si>
  <si>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</si>
  <si>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</si>
  <si>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</si>
  <si>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</si>
  <si>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Average Margin</t>
  </si>
  <si>
    <t xml:space="preserve">LYNDALE </t>
  </si>
  <si>
    <t xml:space="preserve">Box Hill Adelphians </t>
  </si>
  <si>
    <t xml:space="preserve">North Blackburn </t>
  </si>
  <si>
    <t>Pts</t>
  </si>
  <si>
    <t>North Blackburn</t>
  </si>
  <si>
    <t>Lyndale</t>
  </si>
  <si>
    <t xml:space="preserve">BORONIA PARK </t>
  </si>
  <si>
    <t>Boronia Park</t>
  </si>
  <si>
    <t>Home</t>
  </si>
  <si>
    <t>Away</t>
  </si>
  <si>
    <t>Win</t>
  </si>
  <si>
    <t xml:space="preserve">BOX HILL NORTH </t>
  </si>
  <si>
    <t xml:space="preserve">BLACK ROCK </t>
  </si>
  <si>
    <t>Box Hill Adelphians</t>
  </si>
  <si>
    <t>Black Rock</t>
  </si>
  <si>
    <t>* Won on Forfeit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</si>
</sst>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2" borderId="23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2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0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" fontId="0" fillId="0" borderId="17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6.8515625" style="0" bestFit="1" customWidth="1"/>
    <col min="2" max="2" width="17.421875" style="0" bestFit="1" customWidth="1"/>
    <col min="3" max="3" width="18.0039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15.57421875" style="0" bestFit="1" customWidth="1"/>
    <col min="12" max="12" width="14.57421875" style="0" bestFit="1" customWidth="1"/>
    <col min="13" max="13" width="12.8515625" style="0" bestFit="1" customWidth="1"/>
    <col min="14" max="16384" width="11.28125" style="0" customWidth="1"/>
  </cols>
  <sheetData>
    <row r="1" spans="1:10" s="4" customFormat="1" ht="13.5" thickBot="1">
      <c r="A1" s="1"/>
      <c r="B1" s="2"/>
      <c r="C1" s="2"/>
      <c r="D1" s="3"/>
      <c r="E1" s="85" t="s">
        <v>0</v>
      </c>
      <c r="F1" s="86"/>
      <c r="G1" s="87"/>
      <c r="H1" s="85" t="s">
        <v>2</v>
      </c>
      <c r="I1" s="86"/>
      <c r="J1" s="87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2" ht="12.75">
      <c r="A3" s="76">
        <v>1</v>
      </c>
      <c r="B3" s="65" t="s">
        <v>28</v>
      </c>
      <c r="C3" s="77" t="s">
        <v>32</v>
      </c>
      <c r="D3" s="78" t="s">
        <v>33</v>
      </c>
      <c r="E3" s="76">
        <v>12</v>
      </c>
      <c r="F3" s="70">
        <v>7</v>
      </c>
      <c r="G3" s="77">
        <f>(E3*6)+F3</f>
        <v>79</v>
      </c>
      <c r="H3" s="79">
        <v>10</v>
      </c>
      <c r="I3" s="70">
        <v>12</v>
      </c>
      <c r="J3" s="80">
        <f>(H3*6)+I3</f>
        <v>72</v>
      </c>
      <c r="K3" s="78">
        <f>G3-J3</f>
        <v>7</v>
      </c>
      <c r="L3" s="36"/>
    </row>
    <row r="4" spans="1:11" ht="12.75">
      <c r="A4" s="14">
        <f>A3+1</f>
        <v>2</v>
      </c>
      <c r="B4" s="15" t="s">
        <v>36</v>
      </c>
      <c r="C4" s="12" t="s">
        <v>31</v>
      </c>
      <c r="D4" s="16" t="s">
        <v>33</v>
      </c>
      <c r="E4" s="17">
        <v>11</v>
      </c>
      <c r="F4" s="81">
        <v>12</v>
      </c>
      <c r="G4" s="12">
        <f>(E4*6)+F4</f>
        <v>78</v>
      </c>
      <c r="H4" s="18">
        <v>3</v>
      </c>
      <c r="I4" s="81">
        <v>4</v>
      </c>
      <c r="J4" s="13">
        <f>(H4*6)+I4</f>
        <v>22</v>
      </c>
      <c r="K4" s="16">
        <f>G4-J4</f>
        <v>56</v>
      </c>
    </row>
    <row r="5" spans="1:11" ht="12.75">
      <c r="A5" s="14">
        <f aca="true" t="shared" si="0" ref="A5:A16">A4+1</f>
        <v>3</v>
      </c>
      <c r="B5" s="15" t="s">
        <v>30</v>
      </c>
      <c r="C5" s="12" t="s">
        <v>31</v>
      </c>
      <c r="D5" s="16" t="s">
        <v>18</v>
      </c>
      <c r="E5" s="14">
        <v>17</v>
      </c>
      <c r="F5" s="19">
        <v>9</v>
      </c>
      <c r="G5" s="12">
        <f>(E5*6)+F5</f>
        <v>111</v>
      </c>
      <c r="H5" s="20">
        <v>18</v>
      </c>
      <c r="I5" s="19">
        <v>15</v>
      </c>
      <c r="J5" s="13">
        <f>(H5*6)+I5</f>
        <v>123</v>
      </c>
      <c r="K5" s="16">
        <f>G5-J5</f>
        <v>-12</v>
      </c>
    </row>
    <row r="6" spans="1:11" ht="12.75">
      <c r="A6" s="14">
        <f t="shared" si="0"/>
        <v>4</v>
      </c>
      <c r="B6" s="15" t="s">
        <v>37</v>
      </c>
      <c r="C6" s="12" t="s">
        <v>32</v>
      </c>
      <c r="D6" s="16" t="s">
        <v>33</v>
      </c>
      <c r="E6" s="14">
        <v>19</v>
      </c>
      <c r="F6" s="82">
        <v>15</v>
      </c>
      <c r="G6" s="12">
        <f>(E6*6)+F6</f>
        <v>129</v>
      </c>
      <c r="H6" s="20">
        <v>11</v>
      </c>
      <c r="I6" s="82">
        <v>22</v>
      </c>
      <c r="J6" s="13">
        <f aca="true" t="shared" si="1" ref="J6:J17">(H6*6)+I6</f>
        <v>88</v>
      </c>
      <c r="K6" s="16">
        <f aca="true" t="shared" si="2" ref="K6:K17">G6-J6</f>
        <v>41</v>
      </c>
    </row>
    <row r="7" spans="1:11" ht="12.75">
      <c r="A7" s="14">
        <f t="shared" si="0"/>
        <v>5</v>
      </c>
      <c r="B7" s="15" t="s">
        <v>27</v>
      </c>
      <c r="C7" s="21" t="s">
        <v>31</v>
      </c>
      <c r="D7" s="16" t="s">
        <v>33</v>
      </c>
      <c r="E7" s="14">
        <v>36</v>
      </c>
      <c r="F7" s="19">
        <v>36</v>
      </c>
      <c r="G7" s="12">
        <f>(E7*6)+F7</f>
        <v>252</v>
      </c>
      <c r="H7" s="20">
        <v>5</v>
      </c>
      <c r="I7" s="19">
        <v>8</v>
      </c>
      <c r="J7" s="13">
        <f t="shared" si="1"/>
        <v>38</v>
      </c>
      <c r="K7" s="16">
        <f t="shared" si="2"/>
        <v>214</v>
      </c>
    </row>
    <row r="8" spans="1:11" ht="12.75">
      <c r="A8" s="14">
        <f t="shared" si="0"/>
        <v>6</v>
      </c>
      <c r="B8" s="11" t="s">
        <v>28</v>
      </c>
      <c r="C8" s="12" t="s">
        <v>31</v>
      </c>
      <c r="D8" s="16" t="s">
        <v>33</v>
      </c>
      <c r="E8" s="14">
        <v>21</v>
      </c>
      <c r="F8" s="19">
        <v>19</v>
      </c>
      <c r="G8" s="12">
        <f aca="true" t="shared" si="3" ref="G8:G20">(E8*6)+F8</f>
        <v>145</v>
      </c>
      <c r="H8" s="20">
        <v>13</v>
      </c>
      <c r="I8" s="19">
        <v>16</v>
      </c>
      <c r="J8" s="13">
        <f t="shared" si="1"/>
        <v>94</v>
      </c>
      <c r="K8" s="16">
        <f t="shared" si="2"/>
        <v>51</v>
      </c>
    </row>
    <row r="9" spans="1:11" ht="12.75">
      <c r="A9" s="14">
        <f t="shared" si="0"/>
        <v>7</v>
      </c>
      <c r="B9" s="15" t="s">
        <v>36</v>
      </c>
      <c r="C9" s="21" t="s">
        <v>32</v>
      </c>
      <c r="D9" s="16" t="s">
        <v>18</v>
      </c>
      <c r="E9" s="14">
        <v>6</v>
      </c>
      <c r="F9" s="19">
        <v>3</v>
      </c>
      <c r="G9" s="12">
        <f t="shared" si="3"/>
        <v>39</v>
      </c>
      <c r="H9" s="20">
        <v>14</v>
      </c>
      <c r="I9" s="19">
        <v>5</v>
      </c>
      <c r="J9" s="13">
        <f t="shared" si="1"/>
        <v>89</v>
      </c>
      <c r="K9" s="16">
        <f t="shared" si="2"/>
        <v>-50</v>
      </c>
    </row>
    <row r="10" spans="1:11" ht="12.75">
      <c r="A10" s="14">
        <f t="shared" si="0"/>
        <v>8</v>
      </c>
      <c r="B10" s="15" t="s">
        <v>30</v>
      </c>
      <c r="C10" s="12" t="s">
        <v>32</v>
      </c>
      <c r="D10" s="16" t="s">
        <v>18</v>
      </c>
      <c r="E10" s="14">
        <v>6</v>
      </c>
      <c r="F10" s="19">
        <v>3</v>
      </c>
      <c r="G10" s="12">
        <f t="shared" si="3"/>
        <v>39</v>
      </c>
      <c r="H10" s="20">
        <v>8</v>
      </c>
      <c r="I10" s="19">
        <v>18</v>
      </c>
      <c r="J10" s="13">
        <f t="shared" si="1"/>
        <v>66</v>
      </c>
      <c r="K10" s="16">
        <f t="shared" si="2"/>
        <v>-27</v>
      </c>
    </row>
    <row r="11" spans="1:11" ht="12.75">
      <c r="A11" s="14">
        <f t="shared" si="0"/>
        <v>9</v>
      </c>
      <c r="B11" s="15" t="s">
        <v>37</v>
      </c>
      <c r="C11" s="21" t="s">
        <v>31</v>
      </c>
      <c r="D11" s="16" t="s">
        <v>33</v>
      </c>
      <c r="E11" s="14">
        <v>18</v>
      </c>
      <c r="F11" s="19">
        <v>19</v>
      </c>
      <c r="G11" s="12">
        <f t="shared" si="3"/>
        <v>127</v>
      </c>
      <c r="H11" s="20">
        <v>14</v>
      </c>
      <c r="I11" s="19">
        <v>14</v>
      </c>
      <c r="J11" s="13">
        <f t="shared" si="1"/>
        <v>98</v>
      </c>
      <c r="K11" s="16">
        <f t="shared" si="2"/>
        <v>29</v>
      </c>
    </row>
    <row r="12" spans="1:11" ht="12.75">
      <c r="A12" s="14">
        <f t="shared" si="0"/>
        <v>10</v>
      </c>
      <c r="B12" s="15" t="s">
        <v>27</v>
      </c>
      <c r="C12" s="12" t="s">
        <v>32</v>
      </c>
      <c r="D12" s="16" t="s">
        <v>33</v>
      </c>
      <c r="E12" s="14">
        <v>11</v>
      </c>
      <c r="F12" s="19">
        <v>12</v>
      </c>
      <c r="G12" s="12">
        <f t="shared" si="3"/>
        <v>78</v>
      </c>
      <c r="H12" s="20">
        <v>4</v>
      </c>
      <c r="I12" s="19">
        <v>14</v>
      </c>
      <c r="J12" s="13">
        <f t="shared" si="1"/>
        <v>38</v>
      </c>
      <c r="K12" s="16">
        <f t="shared" si="2"/>
        <v>40</v>
      </c>
    </row>
    <row r="13" spans="1:11" ht="12.75">
      <c r="A13" s="14">
        <f t="shared" si="0"/>
        <v>11</v>
      </c>
      <c r="B13" s="11" t="s">
        <v>28</v>
      </c>
      <c r="C13" s="21" t="s">
        <v>32</v>
      </c>
      <c r="D13" s="16" t="s">
        <v>18</v>
      </c>
      <c r="E13" s="17">
        <v>7</v>
      </c>
      <c r="F13" s="81">
        <v>12</v>
      </c>
      <c r="G13" s="12">
        <f t="shared" si="3"/>
        <v>54</v>
      </c>
      <c r="H13" s="17">
        <v>10</v>
      </c>
      <c r="I13" s="81">
        <v>9</v>
      </c>
      <c r="J13" s="13">
        <f t="shared" si="1"/>
        <v>69</v>
      </c>
      <c r="K13" s="16">
        <f t="shared" si="2"/>
        <v>-15</v>
      </c>
    </row>
    <row r="14" spans="1:14" ht="12.75">
      <c r="A14" s="14">
        <f t="shared" si="0"/>
        <v>12</v>
      </c>
      <c r="B14" s="15" t="s">
        <v>36</v>
      </c>
      <c r="C14" s="12" t="s">
        <v>31</v>
      </c>
      <c r="D14" s="16" t="s">
        <v>33</v>
      </c>
      <c r="E14" s="22">
        <v>16</v>
      </c>
      <c r="F14" s="23">
        <v>18</v>
      </c>
      <c r="G14" s="12">
        <f t="shared" si="3"/>
        <v>114</v>
      </c>
      <c r="H14" s="17">
        <v>5</v>
      </c>
      <c r="I14" s="23">
        <v>8</v>
      </c>
      <c r="J14" s="13">
        <f t="shared" si="1"/>
        <v>38</v>
      </c>
      <c r="K14" s="16">
        <f t="shared" si="2"/>
        <v>76</v>
      </c>
      <c r="N14" s="24"/>
    </row>
    <row r="15" spans="1:11" ht="12.75">
      <c r="A15" s="14">
        <f>A14+1</f>
        <v>13</v>
      </c>
      <c r="B15" s="15" t="s">
        <v>30</v>
      </c>
      <c r="C15" s="21" t="s">
        <v>31</v>
      </c>
      <c r="D15" s="16" t="s">
        <v>18</v>
      </c>
      <c r="E15" s="14">
        <v>11</v>
      </c>
      <c r="F15" s="19">
        <v>13</v>
      </c>
      <c r="G15" s="12">
        <f t="shared" si="3"/>
        <v>79</v>
      </c>
      <c r="H15" s="20">
        <v>21</v>
      </c>
      <c r="I15" s="19">
        <v>12</v>
      </c>
      <c r="J15" s="13">
        <f t="shared" si="1"/>
        <v>138</v>
      </c>
      <c r="K15" s="16">
        <f t="shared" si="2"/>
        <v>-59</v>
      </c>
    </row>
    <row r="16" spans="1:11" ht="12.75">
      <c r="A16" s="14">
        <f t="shared" si="0"/>
        <v>14</v>
      </c>
      <c r="B16" s="15" t="s">
        <v>37</v>
      </c>
      <c r="C16" s="12" t="s">
        <v>32</v>
      </c>
      <c r="D16" s="16" t="s">
        <v>18</v>
      </c>
      <c r="E16" s="14">
        <v>10</v>
      </c>
      <c r="F16" s="19">
        <v>11</v>
      </c>
      <c r="G16" s="12">
        <f t="shared" si="3"/>
        <v>71</v>
      </c>
      <c r="H16" s="20">
        <v>11</v>
      </c>
      <c r="I16" s="19">
        <v>13</v>
      </c>
      <c r="J16" s="13">
        <f t="shared" si="1"/>
        <v>79</v>
      </c>
      <c r="K16" s="16">
        <f t="shared" si="2"/>
        <v>-8</v>
      </c>
    </row>
    <row r="17" spans="1:12" ht="12.75">
      <c r="A17" s="14">
        <f>A16+1</f>
        <v>15</v>
      </c>
      <c r="B17" s="15" t="s">
        <v>27</v>
      </c>
      <c r="C17" s="21" t="s">
        <v>31</v>
      </c>
      <c r="D17" s="16" t="s">
        <v>33</v>
      </c>
      <c r="E17" s="14"/>
      <c r="F17" s="82"/>
      <c r="G17" s="12">
        <f t="shared" si="3"/>
        <v>0</v>
      </c>
      <c r="H17" s="20"/>
      <c r="I17" s="82"/>
      <c r="J17" s="13">
        <f t="shared" si="1"/>
        <v>0</v>
      </c>
      <c r="K17" s="16">
        <f t="shared" si="2"/>
        <v>0</v>
      </c>
      <c r="L17" s="36" t="s">
        <v>38</v>
      </c>
    </row>
    <row r="18" spans="1:11" ht="12.75">
      <c r="A18" s="14">
        <f>A17+1</f>
        <v>16</v>
      </c>
      <c r="B18" s="11" t="s">
        <v>28</v>
      </c>
      <c r="C18" s="12" t="s">
        <v>31</v>
      </c>
      <c r="D18" s="16" t="s">
        <v>33</v>
      </c>
      <c r="E18" s="14">
        <v>10</v>
      </c>
      <c r="F18" s="19">
        <v>9</v>
      </c>
      <c r="G18" s="12">
        <f t="shared" si="3"/>
        <v>69</v>
      </c>
      <c r="H18" s="20">
        <v>7</v>
      </c>
      <c r="I18" s="19">
        <v>15</v>
      </c>
      <c r="J18" s="13">
        <f>(H18*6)+I18</f>
        <v>57</v>
      </c>
      <c r="K18" s="16">
        <f>G18-J18</f>
        <v>12</v>
      </c>
    </row>
    <row r="19" spans="1:11" ht="12.75">
      <c r="A19" s="14">
        <f>A18+1</f>
        <v>17</v>
      </c>
      <c r="B19" s="15" t="s">
        <v>36</v>
      </c>
      <c r="C19" s="12" t="s">
        <v>32</v>
      </c>
      <c r="D19" s="16" t="s">
        <v>33</v>
      </c>
      <c r="E19" s="14">
        <v>12</v>
      </c>
      <c r="F19" s="19">
        <v>8</v>
      </c>
      <c r="G19" s="12">
        <f t="shared" si="3"/>
        <v>80</v>
      </c>
      <c r="H19" s="20">
        <v>11</v>
      </c>
      <c r="I19" s="19">
        <v>8</v>
      </c>
      <c r="J19" s="13">
        <f>(H19*6)+I19</f>
        <v>74</v>
      </c>
      <c r="K19" s="16">
        <f>G19-J19</f>
        <v>6</v>
      </c>
    </row>
    <row r="20" spans="1:11" ht="13.5" thickBot="1">
      <c r="A20" s="25">
        <v>18</v>
      </c>
      <c r="B20" s="26" t="s">
        <v>30</v>
      </c>
      <c r="C20" s="27" t="s">
        <v>32</v>
      </c>
      <c r="D20" s="28" t="s">
        <v>18</v>
      </c>
      <c r="E20" s="25">
        <v>7</v>
      </c>
      <c r="F20" s="55">
        <v>6</v>
      </c>
      <c r="G20" s="27">
        <f t="shared" si="3"/>
        <v>48</v>
      </c>
      <c r="H20" s="83">
        <v>10</v>
      </c>
      <c r="I20" s="55">
        <v>12</v>
      </c>
      <c r="J20" s="84">
        <f>(H20*6)+I20</f>
        <v>72</v>
      </c>
      <c r="K20" s="28">
        <f>G20-J20</f>
        <v>-24</v>
      </c>
    </row>
    <row r="21" spans="5:11" ht="12.75">
      <c r="E21" s="71" t="s">
        <v>9</v>
      </c>
      <c r="F21" s="72" t="s">
        <v>10</v>
      </c>
      <c r="G21" s="73" t="s">
        <v>11</v>
      </c>
      <c r="H21" s="71" t="s">
        <v>9</v>
      </c>
      <c r="I21" s="72" t="s">
        <v>10</v>
      </c>
      <c r="J21" s="74" t="s">
        <v>11</v>
      </c>
      <c r="K21" s="75" t="s">
        <v>22</v>
      </c>
    </row>
    <row r="22" spans="3:11" ht="12.75">
      <c r="C22" s="37"/>
      <c r="E22" s="38">
        <f aca="true" t="shared" si="4" ref="E22:J22">SUM(E3:E5)+SUM(E7:E16)+SUM(E18:E20)</f>
        <v>211</v>
      </c>
      <c r="F22" s="29">
        <f t="shared" si="4"/>
        <v>197</v>
      </c>
      <c r="G22" s="39">
        <f t="shared" si="4"/>
        <v>1463</v>
      </c>
      <c r="H22" s="38">
        <f t="shared" si="4"/>
        <v>164</v>
      </c>
      <c r="I22" s="23">
        <f t="shared" si="4"/>
        <v>183</v>
      </c>
      <c r="J22" s="40">
        <f t="shared" si="4"/>
        <v>1167</v>
      </c>
      <c r="K22" s="34">
        <f>SUM(K3:K20)/16</f>
        <v>21.0625</v>
      </c>
    </row>
    <row r="23" spans="5:11" ht="13.5" thickBot="1">
      <c r="E23" s="30" t="s">
        <v>12</v>
      </c>
      <c r="F23" s="31">
        <f>E22/(E22+F22)</f>
        <v>0.5171568627450981</v>
      </c>
      <c r="G23" s="41"/>
      <c r="H23" s="30" t="s">
        <v>12</v>
      </c>
      <c r="I23" s="31">
        <f>H22/(H22+I22)</f>
        <v>0.47262247838616717</v>
      </c>
      <c r="J23" s="32"/>
      <c r="K23" s="35"/>
    </row>
    <row r="24" ht="13.5" thickBot="1"/>
    <row r="25" ht="13.5" thickBot="1">
      <c r="B25" s="33" t="s">
        <v>13</v>
      </c>
    </row>
    <row r="26" spans="2:10" ht="13.5" thickBot="1">
      <c r="B26" s="58" t="s">
        <v>14</v>
      </c>
      <c r="C26" s="56" t="s">
        <v>15</v>
      </c>
      <c r="D26" s="57" t="s">
        <v>16</v>
      </c>
      <c r="E26" s="57" t="s">
        <v>17</v>
      </c>
      <c r="F26" s="57" t="s">
        <v>18</v>
      </c>
      <c r="G26" s="57" t="s">
        <v>19</v>
      </c>
      <c r="H26" s="57" t="s">
        <v>20</v>
      </c>
      <c r="I26" s="57" t="s">
        <v>21</v>
      </c>
      <c r="J26" s="59" t="s">
        <v>26</v>
      </c>
    </row>
    <row r="27" spans="2:10" ht="12.75">
      <c r="B27" s="60">
        <v>1</v>
      </c>
      <c r="C27" s="65" t="s">
        <v>29</v>
      </c>
      <c r="D27" s="63">
        <v>18</v>
      </c>
      <c r="E27" s="70">
        <v>16</v>
      </c>
      <c r="F27" s="70">
        <v>2</v>
      </c>
      <c r="G27" s="70">
        <v>2396</v>
      </c>
      <c r="H27" s="70">
        <v>965</v>
      </c>
      <c r="I27" s="61">
        <f aca="true" t="shared" si="5" ref="I27:I32">G27/H27</f>
        <v>2.4829015544041453</v>
      </c>
      <c r="J27" s="62">
        <f aca="true" t="shared" si="6" ref="J27:J32">E27*4</f>
        <v>64</v>
      </c>
    </row>
    <row r="28" spans="2:10" ht="12.75">
      <c r="B28" s="53">
        <v>2</v>
      </c>
      <c r="C28" s="15" t="s">
        <v>23</v>
      </c>
      <c r="D28" s="52">
        <v>18</v>
      </c>
      <c r="E28" s="19">
        <v>12</v>
      </c>
      <c r="F28" s="19">
        <v>6</v>
      </c>
      <c r="G28" s="19">
        <v>2019</v>
      </c>
      <c r="H28" s="19">
        <v>1095</v>
      </c>
      <c r="I28" s="64">
        <f t="shared" si="5"/>
        <v>1.8438356164383563</v>
      </c>
      <c r="J28" s="66">
        <f t="shared" si="6"/>
        <v>48</v>
      </c>
    </row>
    <row r="29" spans="2:10" ht="12.75">
      <c r="B29" s="53">
        <v>3</v>
      </c>
      <c r="C29" s="15" t="s">
        <v>34</v>
      </c>
      <c r="D29" s="52">
        <v>18</v>
      </c>
      <c r="E29" s="19">
        <v>11</v>
      </c>
      <c r="F29" s="19">
        <v>7</v>
      </c>
      <c r="G29" s="19">
        <v>1592</v>
      </c>
      <c r="H29" s="19">
        <v>1255</v>
      </c>
      <c r="I29" s="64">
        <f t="shared" si="5"/>
        <v>1.2685258964143427</v>
      </c>
      <c r="J29" s="66">
        <f t="shared" si="6"/>
        <v>44</v>
      </c>
    </row>
    <row r="30" spans="2:10" ht="12.75">
      <c r="B30" s="53">
        <v>4</v>
      </c>
      <c r="C30" s="15" t="s">
        <v>35</v>
      </c>
      <c r="D30" s="52">
        <v>18</v>
      </c>
      <c r="E30" s="19">
        <v>10</v>
      </c>
      <c r="F30" s="19">
        <v>8</v>
      </c>
      <c r="G30" s="19">
        <v>1810</v>
      </c>
      <c r="H30" s="19">
        <v>1364</v>
      </c>
      <c r="I30" s="64">
        <f t="shared" si="5"/>
        <v>1.3269794721407624</v>
      </c>
      <c r="J30" s="66">
        <f t="shared" si="6"/>
        <v>40</v>
      </c>
    </row>
    <row r="31" spans="2:10" ht="12.75">
      <c r="B31" s="47">
        <v>5</v>
      </c>
      <c r="C31" s="15" t="s">
        <v>24</v>
      </c>
      <c r="D31" s="52">
        <v>18</v>
      </c>
      <c r="E31" s="19">
        <v>5</v>
      </c>
      <c r="F31" s="19">
        <v>13</v>
      </c>
      <c r="G31" s="19">
        <v>1197</v>
      </c>
      <c r="H31" s="19">
        <v>1833</v>
      </c>
      <c r="I31" s="64">
        <f t="shared" si="5"/>
        <v>0.6530278232405892</v>
      </c>
      <c r="J31" s="66">
        <f t="shared" si="6"/>
        <v>20</v>
      </c>
    </row>
    <row r="32" spans="2:10" ht="13.5" thickBot="1">
      <c r="B32" s="54">
        <v>6</v>
      </c>
      <c r="C32" s="26" t="s">
        <v>25</v>
      </c>
      <c r="D32" s="69">
        <v>18</v>
      </c>
      <c r="E32" s="55">
        <v>0</v>
      </c>
      <c r="F32" s="55">
        <v>18</v>
      </c>
      <c r="G32" s="55">
        <v>400</v>
      </c>
      <c r="H32" s="55">
        <v>3106</v>
      </c>
      <c r="I32" s="67">
        <f t="shared" si="5"/>
        <v>0.128783000643915</v>
      </c>
      <c r="J32" s="68">
        <f t="shared" si="6"/>
        <v>0</v>
      </c>
    </row>
    <row r="34" spans="2:10" ht="12.75">
      <c r="B34" s="42"/>
      <c r="C34" s="4"/>
      <c r="D34" s="4"/>
      <c r="E34" s="43"/>
      <c r="F34" s="4"/>
      <c r="G34" s="4"/>
      <c r="H34" s="4"/>
      <c r="I34" s="44"/>
      <c r="J34" s="44"/>
    </row>
    <row r="35" spans="2:10" ht="12.75">
      <c r="B35" s="45"/>
      <c r="C35" s="45"/>
      <c r="D35" s="45"/>
      <c r="E35" s="45"/>
      <c r="F35" s="45"/>
      <c r="G35" s="45"/>
      <c r="H35" s="45"/>
      <c r="I35" s="46"/>
      <c r="J35" s="46"/>
    </row>
    <row r="36" spans="2:10" ht="12.75">
      <c r="B36" s="48"/>
      <c r="C36" s="49"/>
      <c r="D36" s="49"/>
      <c r="E36" s="49"/>
      <c r="F36" s="49"/>
      <c r="G36" s="49"/>
      <c r="H36" s="49"/>
      <c r="I36" s="50"/>
      <c r="J36" s="50"/>
    </row>
    <row r="37" spans="2:10" ht="12.75">
      <c r="B37" s="48"/>
      <c r="C37" s="49"/>
      <c r="D37" s="49"/>
      <c r="E37" s="49"/>
      <c r="F37" s="49"/>
      <c r="G37" s="49"/>
      <c r="H37" s="49"/>
      <c r="I37" s="50"/>
      <c r="J37" s="50"/>
    </row>
    <row r="38" spans="2:10" ht="12.75">
      <c r="B38" s="48"/>
      <c r="I38" s="50"/>
      <c r="J38" s="50"/>
    </row>
    <row r="39" ht="12.75">
      <c r="B39" s="51"/>
    </row>
    <row r="40" ht="12.75">
      <c r="B40" s="51"/>
    </row>
    <row r="41" ht="12.75">
      <c r="B41" s="42"/>
    </row>
    <row r="42" ht="12.75">
      <c r="B42" s="42"/>
    </row>
    <row r="43" ht="12.75">
      <c r="B43" s="42"/>
    </row>
    <row r="44" ht="12.75">
      <c r="B44" s="42"/>
    </row>
    <row r="45" spans="2:10" ht="12.75">
      <c r="B45" s="42"/>
      <c r="I45" s="44"/>
      <c r="J45" s="44"/>
    </row>
    <row r="46" spans="2:10" ht="12.75">
      <c r="B46" s="42"/>
      <c r="C46" s="4"/>
      <c r="D46" s="4"/>
      <c r="E46" s="4"/>
      <c r="F46" s="4"/>
      <c r="G46" s="4"/>
      <c r="H46" s="4"/>
      <c r="I46" s="44"/>
      <c r="J46" s="4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2011-03-30T22:34:07Z</dcterms:modified>
  <cp:category/>
  <cp:version/>
  <cp:contentType/>
  <cp:contentStatus/>
</cp:coreProperties>
</file>